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8-22-24\"/>
    </mc:Choice>
  </mc:AlternateContent>
  <xr:revisionPtr revIDLastSave="0" documentId="8_{DB79A355-C96C-42C4-AF18-0A3E3F374AE6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0" i="1" l="1"/>
  <c r="E9" i="1"/>
  <c r="F8" i="1"/>
  <c r="K3" i="1" l="1"/>
  <c r="D19" i="1"/>
  <c r="D18" i="1"/>
  <c r="D17" i="1"/>
  <c r="C18" i="1"/>
  <c r="C17" i="1"/>
  <c r="H18" i="1"/>
  <c r="H19" i="1"/>
  <c r="H10" i="1"/>
  <c r="H9" i="1"/>
  <c r="C19" i="1"/>
  <c r="J10" i="1"/>
  <c r="J19" i="1" s="1"/>
  <c r="J9" i="1"/>
  <c r="J18" i="1" s="1"/>
  <c r="J17" i="1"/>
  <c r="E8" i="1"/>
  <c r="C12" i="1"/>
  <c r="J21" i="1" l="1"/>
  <c r="E19" i="1"/>
  <c r="E18" i="1"/>
  <c r="C21" i="1"/>
  <c r="E12" i="1"/>
  <c r="F10" i="1" s="1"/>
  <c r="G10" i="1" s="1"/>
  <c r="I10" i="1" s="1"/>
  <c r="K10" i="1" s="1"/>
  <c r="E17" i="1"/>
  <c r="E21" i="1" s="1"/>
  <c r="J12" i="1"/>
  <c r="F9" i="1" l="1"/>
  <c r="G9" i="1" s="1"/>
  <c r="I9" i="1" s="1"/>
  <c r="K9" i="1" s="1"/>
  <c r="G8" i="1"/>
  <c r="I8" i="1" s="1"/>
  <c r="F19" i="1"/>
  <c r="G19" i="1" s="1"/>
  <c r="I19" i="1" s="1"/>
  <c r="K19" i="1" s="1"/>
  <c r="F17" i="1"/>
  <c r="G17" i="1" s="1"/>
  <c r="F18" i="1"/>
  <c r="G18" i="1" s="1"/>
  <c r="I18" i="1" s="1"/>
  <c r="G12" i="1" l="1"/>
  <c r="J29" i="1"/>
  <c r="I17" i="1"/>
  <c r="G21" i="1"/>
  <c r="K18" i="1"/>
  <c r="J30" i="1"/>
  <c r="K8" i="1"/>
  <c r="J24" i="1"/>
  <c r="I12" i="1"/>
  <c r="F25" i="1" s="1"/>
  <c r="F26" i="1" s="1"/>
  <c r="J31" i="1" l="1"/>
  <c r="I21" i="1"/>
  <c r="F30" i="1" s="1"/>
  <c r="F31" i="1" s="1"/>
  <c r="K17" i="1"/>
  <c r="J25" i="1"/>
  <c r="J26" i="1" s="1"/>
</calcChain>
</file>

<file path=xl/sharedStrings.xml><?xml version="1.0" encoding="utf-8"?>
<sst xmlns="http://schemas.openxmlformats.org/spreadsheetml/2006/main" count="85" uniqueCount="43">
  <si>
    <t>Town</t>
  </si>
  <si>
    <t>Taxable</t>
  </si>
  <si>
    <t>Assd Val</t>
  </si>
  <si>
    <t>Plus Clergy</t>
  </si>
  <si>
    <t>Eq.</t>
  </si>
  <si>
    <t>Rate</t>
  </si>
  <si>
    <t>Full</t>
  </si>
  <si>
    <t>Value By</t>
  </si>
  <si>
    <t>Total Value</t>
  </si>
  <si>
    <t>School</t>
  </si>
  <si>
    <t>District</t>
  </si>
  <si>
    <t>% To Be</t>
  </si>
  <si>
    <t>Raised By</t>
  </si>
  <si>
    <t>Taxes</t>
  </si>
  <si>
    <t>Total District</t>
  </si>
  <si>
    <t>To Be</t>
  </si>
  <si>
    <t>Levied</t>
  </si>
  <si>
    <t xml:space="preserve">Amount </t>
  </si>
  <si>
    <t>By Town</t>
  </si>
  <si>
    <t>Minus Clergy</t>
  </si>
  <si>
    <t>Rates Per</t>
  </si>
  <si>
    <t>Assd Value</t>
  </si>
  <si>
    <t>Total</t>
  </si>
  <si>
    <t>Lisbon</t>
  </si>
  <si>
    <t>Ogdensburg</t>
  </si>
  <si>
    <t>Oswegatchie</t>
  </si>
  <si>
    <t>GENERAL LEVY</t>
  </si>
  <si>
    <t>LIBRARY LEVY</t>
  </si>
  <si>
    <t>Equalized Tax</t>
  </si>
  <si>
    <t>% CHANGE IN GENERAL LEVY:</t>
  </si>
  <si>
    <t>% CHANGE IN LIBRARY LEVY:</t>
  </si>
  <si>
    <t>SUBMITTED BY:</t>
  </si>
  <si>
    <t>DATE:</t>
  </si>
  <si>
    <t>OGDENSBURG CITY CENTRAL SCHOOL</t>
  </si>
  <si>
    <t>TOTAL</t>
  </si>
  <si>
    <t>GENERAL &amp; LIBRARY TOTAL LEVY (LISBON-OSW.)</t>
  </si>
  <si>
    <t>GENERAL &amp; LIBRARY TOTAL LEVY (CITY OF OGD.)</t>
  </si>
  <si>
    <t>2023-2024 GENERAL LEVY AMOUNT:</t>
  </si>
  <si>
    <t>2023-2024 LIBRARY LEVY AMOUNT:</t>
  </si>
  <si>
    <t>2024-2025 GENERAL LEVY AMOUNT:</t>
  </si>
  <si>
    <t>2024-2025 LIBRARY LEVY AMOUNT:</t>
  </si>
  <si>
    <t>2024-2025 TAX RATE WORKSHEET</t>
  </si>
  <si>
    <t>Kaleb J Bertrand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</si>
</sst>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00000_);_(* \(#,##0.0000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3" fontId="0" fillId="0" borderId="1" xfId="0" applyNumberFormat="1" applyBorder="1"/>
    <xf numFmtId="0" fontId="5" fillId="0" borderId="0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1" applyNumberFormat="1" applyFont="1" applyBorder="1"/>
    <xf numFmtId="166" fontId="0" fillId="0" borderId="3" xfId="0" applyNumberFormat="1" applyBorder="1"/>
    <xf numFmtId="43" fontId="0" fillId="0" borderId="3" xfId="0" applyNumberFormat="1" applyBorder="1"/>
    <xf numFmtId="2" fontId="0" fillId="0" borderId="3" xfId="0" applyNumberFormat="1" applyBorder="1"/>
    <xf numFmtId="165" fontId="0" fillId="0" borderId="3" xfId="0" applyNumberFormat="1" applyBorder="1"/>
    <xf numFmtId="165" fontId="3" fillId="2" borderId="3" xfId="1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1" xfId="0" applyNumberFormat="1" applyBorder="1"/>
    <xf numFmtId="14" fontId="2" fillId="0" borderId="0" xfId="0" applyNumberFormat="1" applyFont="1" applyAlignment="1">
      <alignment horizontal="center"/>
    </xf>
    <xf numFmtId="0" fontId="0" fillId="0" borderId="0" xfId="0" applyFill="1"/>
    <xf numFmtId="0" fontId="4" fillId="0" borderId="0" xfId="0" applyFont="1" applyFill="1"/>
    <xf numFmtId="10" fontId="0" fillId="0" borderId="3" xfId="0" applyNumberFormat="1" applyFill="1" applyBorder="1"/>
    <xf numFmtId="165" fontId="3" fillId="0" borderId="3" xfId="1" applyNumberFormat="1" applyFont="1" applyFill="1" applyBorder="1" applyProtection="1"/>
    <xf numFmtId="165" fontId="3" fillId="4" borderId="3" xfId="1" applyNumberFormat="1" applyFont="1" applyFill="1" applyBorder="1"/>
    <xf numFmtId="10" fontId="0" fillId="4" borderId="3" xfId="0" applyNumberFormat="1" applyFill="1" applyBorder="1"/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8" zoomScale="170" zoomScaleNormal="170" workbookViewId="0">
      <selection activeCell="G32" sqref="G32"/>
    </sheetView>
  </sheetViews>
  <sheetFormatPr defaultRowHeight="12.75" x14ac:dyDescent="0.2"/>
  <cols>
    <col min="1" max="1" width="3" bestFit="1" customWidth="1"/>
    <col min="2" max="2" width="14.7109375" customWidth="1"/>
    <col min="3" max="3" width="13.7109375" customWidth="1"/>
    <col min="4" max="4" width="8.5703125" bestFit="1" customWidth="1"/>
    <col min="5" max="6" width="13.140625" bestFit="1" customWidth="1"/>
    <col min="7" max="7" width="10.42578125" bestFit="1" customWidth="1"/>
    <col min="8" max="8" width="14.7109375" customWidth="1"/>
    <col min="9" max="9" width="15.7109375" customWidth="1"/>
    <col min="10" max="10" width="13.7109375" bestFit="1" customWidth="1"/>
    <col min="11" max="11" width="12.85546875" bestFit="1" customWidth="1"/>
  </cols>
  <sheetData>
    <row r="1" spans="1:11" x14ac:dyDescent="0.2">
      <c r="B1" s="33" t="s">
        <v>41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">
      <c r="B2" s="33" t="s">
        <v>33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B3" s="1"/>
      <c r="C3" s="1"/>
      <c r="D3" s="1"/>
      <c r="E3" s="1"/>
      <c r="F3" s="1"/>
      <c r="G3" s="1"/>
      <c r="H3" s="1"/>
      <c r="I3" s="1"/>
      <c r="J3" s="1"/>
      <c r="K3" s="22">
        <f ca="1">TODAY()</f>
        <v>45523</v>
      </c>
    </row>
    <row r="4" spans="1:11" x14ac:dyDescent="0.2">
      <c r="B4" s="33" t="s">
        <v>26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2">
      <c r="A5" s="11"/>
      <c r="B5" s="12"/>
      <c r="C5" s="12" t="s">
        <v>1</v>
      </c>
      <c r="D5" s="12"/>
      <c r="E5" s="12" t="s">
        <v>6</v>
      </c>
      <c r="F5" s="12" t="s">
        <v>8</v>
      </c>
      <c r="G5" s="12" t="s">
        <v>11</v>
      </c>
      <c r="H5" s="12" t="s">
        <v>14</v>
      </c>
      <c r="I5" s="12" t="s">
        <v>17</v>
      </c>
      <c r="J5" s="12" t="s">
        <v>21</v>
      </c>
      <c r="K5" s="12" t="s">
        <v>28</v>
      </c>
    </row>
    <row r="6" spans="1:11" x14ac:dyDescent="0.2">
      <c r="A6" s="11"/>
      <c r="B6" s="12"/>
      <c r="C6" s="12" t="s">
        <v>2</v>
      </c>
      <c r="D6" s="12" t="s">
        <v>4</v>
      </c>
      <c r="E6" s="12" t="s">
        <v>7</v>
      </c>
      <c r="F6" s="12" t="s">
        <v>9</v>
      </c>
      <c r="G6" s="12" t="s">
        <v>12</v>
      </c>
      <c r="H6" s="12" t="s">
        <v>15</v>
      </c>
      <c r="I6" s="12" t="s">
        <v>15</v>
      </c>
      <c r="J6" s="12" t="s">
        <v>18</v>
      </c>
      <c r="K6" s="12" t="s">
        <v>20</v>
      </c>
    </row>
    <row r="7" spans="1:11" x14ac:dyDescent="0.2">
      <c r="A7" s="11"/>
      <c r="B7" s="12" t="s">
        <v>0</v>
      </c>
      <c r="C7" s="12" t="s">
        <v>3</v>
      </c>
      <c r="D7" s="12" t="s">
        <v>5</v>
      </c>
      <c r="E7" s="12" t="s">
        <v>0</v>
      </c>
      <c r="F7" s="12" t="s">
        <v>10</v>
      </c>
      <c r="G7" s="12" t="s">
        <v>13</v>
      </c>
      <c r="H7" s="12" t="s">
        <v>16</v>
      </c>
      <c r="I7" s="12" t="s">
        <v>16</v>
      </c>
      <c r="J7" s="12" t="s">
        <v>19</v>
      </c>
      <c r="K7" s="12" t="s">
        <v>21</v>
      </c>
    </row>
    <row r="8" spans="1:11" x14ac:dyDescent="0.2">
      <c r="A8" s="11">
        <v>12</v>
      </c>
      <c r="B8" s="11" t="s">
        <v>24</v>
      </c>
      <c r="C8" s="27">
        <v>363065227</v>
      </c>
      <c r="D8" s="28">
        <v>1</v>
      </c>
      <c r="E8" s="13">
        <f>+C8/D8</f>
        <v>363065227</v>
      </c>
      <c r="F8" s="13">
        <f>+E12</f>
        <v>495990371.93670887</v>
      </c>
      <c r="G8" s="14">
        <f>+E8/F8</f>
        <v>0.73200055392673857</v>
      </c>
      <c r="H8" s="18">
        <v>10598360</v>
      </c>
      <c r="I8" s="15">
        <f>+G8*H8</f>
        <v>7758005.390714989</v>
      </c>
      <c r="J8" s="13">
        <v>363063727</v>
      </c>
      <c r="K8" s="14">
        <f>+I8/J8*1000</f>
        <v>21.368164357314026</v>
      </c>
    </row>
    <row r="9" spans="1:11" x14ac:dyDescent="0.2">
      <c r="A9" s="11">
        <v>50</v>
      </c>
      <c r="B9" s="11" t="s">
        <v>23</v>
      </c>
      <c r="C9" s="27">
        <v>207990</v>
      </c>
      <c r="D9" s="28">
        <v>0.6</v>
      </c>
      <c r="E9" s="13">
        <f>+C9/D9</f>
        <v>346650</v>
      </c>
      <c r="F9" s="13">
        <f>+E12</f>
        <v>495990371.93670887</v>
      </c>
      <c r="G9" s="14">
        <f>+E9/F9</f>
        <v>6.9890469576339772E-4</v>
      </c>
      <c r="H9" s="13">
        <f>H8</f>
        <v>10598360</v>
      </c>
      <c r="I9" s="15">
        <f>+G9*H9</f>
        <v>7407.2435713909636</v>
      </c>
      <c r="J9" s="13">
        <f>+C9</f>
        <v>207990</v>
      </c>
      <c r="K9" s="14">
        <f>+I9/J9*1000</f>
        <v>35.613460124962558</v>
      </c>
    </row>
    <row r="10" spans="1:11" x14ac:dyDescent="0.2">
      <c r="A10" s="11">
        <v>64</v>
      </c>
      <c r="B10" s="11" t="s">
        <v>25</v>
      </c>
      <c r="C10" s="27">
        <v>104737011</v>
      </c>
      <c r="D10" s="28">
        <v>0.79</v>
      </c>
      <c r="E10" s="13">
        <f>+C10/D10</f>
        <v>132578494.93670885</v>
      </c>
      <c r="F10" s="13">
        <f>+E12</f>
        <v>495990371.93670887</v>
      </c>
      <c r="G10" s="14">
        <f>+E10/F10</f>
        <v>0.26730054137749798</v>
      </c>
      <c r="H10" s="13">
        <f>H8</f>
        <v>10598360</v>
      </c>
      <c r="I10" s="15">
        <f>+G10*H10</f>
        <v>2832947.3657136196</v>
      </c>
      <c r="J10" s="13">
        <f>+C10</f>
        <v>104737011</v>
      </c>
      <c r="K10" s="14">
        <f>+I10/J10*1000</f>
        <v>27.048197563262711</v>
      </c>
    </row>
    <row r="11" spans="1:11" x14ac:dyDescent="0.2">
      <c r="A11" s="11"/>
      <c r="B11" s="11"/>
      <c r="C11" s="11"/>
      <c r="D11" s="16"/>
      <c r="E11" s="13"/>
      <c r="F11" s="13"/>
      <c r="G11" s="14"/>
      <c r="H11" s="13"/>
      <c r="I11" s="15"/>
      <c r="J11" s="13"/>
      <c r="K11" s="14"/>
    </row>
    <row r="12" spans="1:11" x14ac:dyDescent="0.2">
      <c r="A12" s="11"/>
      <c r="B12" s="12" t="s">
        <v>22</v>
      </c>
      <c r="C12" s="13">
        <f>SUM(C8:C10)</f>
        <v>468010228</v>
      </c>
      <c r="D12" s="11"/>
      <c r="E12" s="13">
        <f>SUM(E8:E10)</f>
        <v>495990371.93670887</v>
      </c>
      <c r="F12" s="13"/>
      <c r="G12" s="15">
        <f>SUM(G8:G10)</f>
        <v>1</v>
      </c>
      <c r="H12" s="11"/>
      <c r="I12" s="15">
        <f>SUM(I8:I10)</f>
        <v>10598360</v>
      </c>
      <c r="J12" s="17">
        <f>SUM(J8:J10)</f>
        <v>468008728</v>
      </c>
      <c r="K12" s="11"/>
    </row>
    <row r="13" spans="1:11" x14ac:dyDescent="0.2">
      <c r="A13" s="11"/>
      <c r="B13" s="34" t="s">
        <v>27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">
      <c r="A14" s="11"/>
      <c r="B14" s="12"/>
      <c r="C14" s="12" t="s">
        <v>1</v>
      </c>
      <c r="D14" s="12"/>
      <c r="E14" s="12" t="s">
        <v>6</v>
      </c>
      <c r="F14" s="12" t="s">
        <v>8</v>
      </c>
      <c r="G14" s="12" t="s">
        <v>11</v>
      </c>
      <c r="H14" s="12" t="s">
        <v>14</v>
      </c>
      <c r="I14" s="12" t="s">
        <v>17</v>
      </c>
      <c r="J14" s="12" t="s">
        <v>21</v>
      </c>
      <c r="K14" s="12" t="s">
        <v>28</v>
      </c>
    </row>
    <row r="15" spans="1:11" x14ac:dyDescent="0.2">
      <c r="A15" s="11"/>
      <c r="B15" s="12"/>
      <c r="C15" s="12" t="s">
        <v>2</v>
      </c>
      <c r="D15" s="12" t="s">
        <v>4</v>
      </c>
      <c r="E15" s="12" t="s">
        <v>7</v>
      </c>
      <c r="F15" s="12" t="s">
        <v>9</v>
      </c>
      <c r="G15" s="12" t="s">
        <v>12</v>
      </c>
      <c r="H15" s="12" t="s">
        <v>15</v>
      </c>
      <c r="I15" s="12" t="s">
        <v>15</v>
      </c>
      <c r="J15" s="12" t="s">
        <v>18</v>
      </c>
      <c r="K15" s="12" t="s">
        <v>20</v>
      </c>
    </row>
    <row r="16" spans="1:11" x14ac:dyDescent="0.2">
      <c r="A16" s="11"/>
      <c r="B16" s="12" t="s">
        <v>0</v>
      </c>
      <c r="C16" s="12" t="s">
        <v>3</v>
      </c>
      <c r="D16" s="12" t="s">
        <v>5</v>
      </c>
      <c r="E16" s="12" t="s">
        <v>0</v>
      </c>
      <c r="F16" s="12" t="s">
        <v>10</v>
      </c>
      <c r="G16" s="12" t="s">
        <v>13</v>
      </c>
      <c r="H16" s="12" t="s">
        <v>16</v>
      </c>
      <c r="I16" s="12" t="s">
        <v>16</v>
      </c>
      <c r="J16" s="12" t="s">
        <v>19</v>
      </c>
      <c r="K16" s="12" t="s">
        <v>21</v>
      </c>
    </row>
    <row r="17" spans="1:11" x14ac:dyDescent="0.2">
      <c r="A17" s="11">
        <v>12</v>
      </c>
      <c r="B17" s="11" t="s">
        <v>24</v>
      </c>
      <c r="C17" s="13">
        <f>+C8</f>
        <v>363065227</v>
      </c>
      <c r="D17" s="25">
        <f>D8</f>
        <v>1</v>
      </c>
      <c r="E17" s="13">
        <f>+C17/D17</f>
        <v>363065227</v>
      </c>
      <c r="F17" s="13">
        <f>+E21</f>
        <v>495990371.93670887</v>
      </c>
      <c r="G17" s="14">
        <f>+E17/F17</f>
        <v>0.73200055392673857</v>
      </c>
      <c r="H17" s="18">
        <v>350000</v>
      </c>
      <c r="I17" s="15">
        <f>+G17*H17</f>
        <v>256200.19387435849</v>
      </c>
      <c r="J17" s="13">
        <f>+J8</f>
        <v>363063727</v>
      </c>
      <c r="K17" s="14">
        <f>+I17/J17*1000</f>
        <v>0.70566177456322565</v>
      </c>
    </row>
    <row r="18" spans="1:11" x14ac:dyDescent="0.2">
      <c r="A18" s="11">
        <v>50</v>
      </c>
      <c r="B18" s="11" t="s">
        <v>23</v>
      </c>
      <c r="C18" s="13">
        <f>+C9</f>
        <v>207990</v>
      </c>
      <c r="D18" s="25">
        <f>D9</f>
        <v>0.6</v>
      </c>
      <c r="E18" s="13">
        <f>+C18/D18</f>
        <v>346650</v>
      </c>
      <c r="F18" s="13">
        <f>+E21</f>
        <v>495990371.93670887</v>
      </c>
      <c r="G18" s="14">
        <f>+E18/F18</f>
        <v>6.9890469576339772E-4</v>
      </c>
      <c r="H18" s="26">
        <f>H17</f>
        <v>350000</v>
      </c>
      <c r="I18" s="15">
        <f>+G18*H18</f>
        <v>244.6166435171892</v>
      </c>
      <c r="J18" s="13">
        <f>+J9</f>
        <v>207990</v>
      </c>
      <c r="K18" s="14">
        <f>+I18/J18*1000</f>
        <v>1.1760980985489169</v>
      </c>
    </row>
    <row r="19" spans="1:11" x14ac:dyDescent="0.2">
      <c r="A19" s="11">
        <v>64</v>
      </c>
      <c r="B19" s="11" t="s">
        <v>25</v>
      </c>
      <c r="C19" s="13">
        <f>+C10</f>
        <v>104737011</v>
      </c>
      <c r="D19" s="25">
        <f>D10</f>
        <v>0.79</v>
      </c>
      <c r="E19" s="13">
        <f>+C19/D19</f>
        <v>132578494.93670885</v>
      </c>
      <c r="F19" s="13">
        <f>+E21</f>
        <v>495990371.93670887</v>
      </c>
      <c r="G19" s="14">
        <f>+E19/F19</f>
        <v>0.26730054137749798</v>
      </c>
      <c r="H19" s="13">
        <f>H17</f>
        <v>350000</v>
      </c>
      <c r="I19" s="15">
        <f>+G19*H19</f>
        <v>93555.189482124289</v>
      </c>
      <c r="J19" s="13">
        <f>+J10</f>
        <v>104737011</v>
      </c>
      <c r="K19" s="14">
        <f>+I19/J19*1000</f>
        <v>0.8932390621890508</v>
      </c>
    </row>
    <row r="20" spans="1:11" x14ac:dyDescent="0.2">
      <c r="A20" s="11"/>
      <c r="B20" s="11"/>
      <c r="C20" s="13"/>
      <c r="D20" s="16"/>
      <c r="E20" s="13"/>
      <c r="F20" s="13"/>
      <c r="G20" s="14"/>
      <c r="H20" s="13"/>
      <c r="I20" s="15"/>
      <c r="J20" s="13"/>
      <c r="K20" s="14"/>
    </row>
    <row r="21" spans="1:11" x14ac:dyDescent="0.2">
      <c r="A21" s="11"/>
      <c r="B21" s="12" t="s">
        <v>22</v>
      </c>
      <c r="C21" s="13">
        <f>SUM(C17:C19)</f>
        <v>468010228</v>
      </c>
      <c r="D21" s="11"/>
      <c r="E21" s="13">
        <f>SUM(E17:E19)</f>
        <v>495990371.93670887</v>
      </c>
      <c r="F21" s="13"/>
      <c r="G21" s="15">
        <f>SUM(G17:G19)</f>
        <v>1</v>
      </c>
      <c r="H21" s="11"/>
      <c r="I21" s="15">
        <f>SUM(I17:I19)</f>
        <v>350000</v>
      </c>
      <c r="J21" s="17">
        <f>SUM(J17:J19)</f>
        <v>468008728</v>
      </c>
      <c r="K21" s="11"/>
    </row>
    <row r="23" spans="1:11" ht="13.5" thickBot="1" x14ac:dyDescent="0.25">
      <c r="C23" s="33" t="s">
        <v>26</v>
      </c>
      <c r="D23" s="33"/>
      <c r="E23" s="33"/>
      <c r="F23" s="33"/>
      <c r="H23" s="19" t="s">
        <v>36</v>
      </c>
      <c r="I23" s="19"/>
    </row>
    <row r="24" spans="1:11" ht="13.5" thickBot="1" x14ac:dyDescent="0.25">
      <c r="C24" s="3" t="s">
        <v>37</v>
      </c>
      <c r="F24" s="5">
        <v>10598360</v>
      </c>
      <c r="I24" t="s">
        <v>26</v>
      </c>
      <c r="J24" s="21">
        <f>I8</f>
        <v>7758005.390714989</v>
      </c>
    </row>
    <row r="25" spans="1:11" ht="13.5" thickBot="1" x14ac:dyDescent="0.25">
      <c r="C25" s="3" t="s">
        <v>39</v>
      </c>
      <c r="F25" s="6">
        <f>I12</f>
        <v>10598360</v>
      </c>
      <c r="I25" t="s">
        <v>27</v>
      </c>
      <c r="J25" s="21">
        <f>I17</f>
        <v>256200.19387435849</v>
      </c>
    </row>
    <row r="26" spans="1:11" ht="13.5" thickBot="1" x14ac:dyDescent="0.25">
      <c r="C26" s="3" t="s">
        <v>29</v>
      </c>
      <c r="F26" s="7">
        <f>(F25-F24)/F24*100</f>
        <v>0</v>
      </c>
      <c r="I26" s="20" t="s">
        <v>34</v>
      </c>
      <c r="J26" s="21">
        <f>SUM(J24:J25)</f>
        <v>8014205.5845893472</v>
      </c>
    </row>
    <row r="28" spans="1:11" ht="13.5" thickBot="1" x14ac:dyDescent="0.25">
      <c r="C28" s="33" t="s">
        <v>27</v>
      </c>
      <c r="D28" s="33"/>
      <c r="E28" s="33"/>
      <c r="F28" s="33"/>
      <c r="H28" s="19" t="s">
        <v>35</v>
      </c>
      <c r="I28" s="19"/>
    </row>
    <row r="29" spans="1:11" ht="13.5" thickBot="1" x14ac:dyDescent="0.25">
      <c r="C29" s="3" t="s">
        <v>38</v>
      </c>
      <c r="F29" s="9">
        <v>350000</v>
      </c>
      <c r="I29" t="s">
        <v>26</v>
      </c>
      <c r="J29" s="21">
        <f>I9+I10</f>
        <v>2840354.6092850105</v>
      </c>
    </row>
    <row r="30" spans="1:11" ht="13.5" thickBot="1" x14ac:dyDescent="0.25">
      <c r="C30" s="3" t="s">
        <v>40</v>
      </c>
      <c r="F30" s="9">
        <f>I21</f>
        <v>350000</v>
      </c>
      <c r="I30" t="s">
        <v>27</v>
      </c>
      <c r="J30" s="21">
        <f>I18+I19</f>
        <v>93799.80612564148</v>
      </c>
    </row>
    <row r="31" spans="1:11" ht="13.5" thickBot="1" x14ac:dyDescent="0.25">
      <c r="C31" s="3" t="s">
        <v>30</v>
      </c>
      <c r="F31" s="8">
        <f>(F30-F29)/F29*100</f>
        <v>0</v>
      </c>
      <c r="I31" s="20" t="s">
        <v>34</v>
      </c>
      <c r="J31" s="21">
        <f>SUM(J29:J30)</f>
        <v>2934154.4154106518</v>
      </c>
    </row>
    <row r="32" spans="1:11" ht="13.5" thickBot="1" x14ac:dyDescent="0.25">
      <c r="C32" s="10"/>
      <c r="D32" s="2"/>
      <c r="E32" s="2"/>
      <c r="F32" s="2"/>
    </row>
    <row r="33" spans="2:6" ht="13.5" thickBot="1" x14ac:dyDescent="0.25">
      <c r="B33" s="3" t="s">
        <v>31</v>
      </c>
      <c r="C33" s="30" t="s">
        <v>42</v>
      </c>
      <c r="D33" s="31"/>
      <c r="E33" s="31"/>
      <c r="F33" s="32"/>
    </row>
    <row r="34" spans="2:6" ht="13.5" thickBot="1" x14ac:dyDescent="0.25">
      <c r="B34" s="3" t="s">
        <v>32</v>
      </c>
      <c r="C34" s="29">
        <v>45526</v>
      </c>
    </row>
    <row r="35" spans="2:6" x14ac:dyDescent="0.2">
      <c r="B35" s="3"/>
      <c r="C35" s="4"/>
    </row>
    <row r="36" spans="2:6" s="23" customFormat="1" x14ac:dyDescent="0.2"/>
    <row r="37" spans="2:6" s="23" customFormat="1" x14ac:dyDescent="0.2">
      <c r="B37" s="24"/>
      <c r="C37" s="24"/>
      <c r="D37" s="24"/>
      <c r="E37" s="24"/>
      <c r="F37" s="24"/>
    </row>
  </sheetData>
  <sheetProtection selectLockedCells="1"/>
  <mergeCells count="7">
    <mergeCell ref="C33:F33"/>
    <mergeCell ref="B2:K2"/>
    <mergeCell ref="B1:K1"/>
    <mergeCell ref="C23:F23"/>
    <mergeCell ref="C28:F28"/>
    <mergeCell ref="B4:K4"/>
    <mergeCell ref="B13:K13"/>
  </mergeCells>
  <phoneticPr fontId="0" type="noConversion"/>
  <printOptions horizontalCentered="1" verticalCentered="1" gridLines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A58B6ABE43E4AA4B87B07F30100F6" ma:contentTypeVersion="13" ma:contentTypeDescription="Create a new document." ma:contentTypeScope="" ma:versionID="30f12e12aca564c00046c4949a1c2dbc">
  <xsd:schema xmlns:xsd="http://www.w3.org/2001/XMLSchema" xmlns:xs="http://www.w3.org/2001/XMLSchema" xmlns:p="http://schemas.microsoft.com/office/2006/metadata/properties" xmlns:ns3="b8a99806-8a72-4175-81b9-9c222c32fd68" targetNamespace="http://schemas.microsoft.com/office/2006/metadata/properties" ma:root="true" ma:fieldsID="ad439e7ef04c683e2711c058aeb8fc9d" ns3:_="">
    <xsd:import namespace="b8a99806-8a72-4175-81b9-9c222c32fd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99806-8a72-4175-81b9-9c222c32f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a99806-8a72-4175-81b9-9c222c32fd68" xsi:nil="true"/>
  </documentManagement>
</p:properties>
</file>

<file path=customXml/itemProps1.xml><?xml version="1.0" encoding="utf-8"?>
<ds:datastoreItem xmlns:ds="http://schemas.openxmlformats.org/officeDocument/2006/customXml" ds:itemID="{F7EEF3A4-9F8F-4C13-9961-DEEA13DE0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57B74E-FD03-4AE8-A249-98D3F638E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99806-8a72-4175-81b9-9c222c32f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C5C78-292E-4DE8-A8E7-24942003BFF5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8a99806-8a72-4175-81b9-9c222c32fd6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Real Property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Lawrence County</dc:creator>
  <cp:lastModifiedBy>Barr, Rachel</cp:lastModifiedBy>
  <cp:lastPrinted>2024-08-19T15:04:57Z</cp:lastPrinted>
  <dcterms:created xsi:type="dcterms:W3CDTF">1999-01-22T14:08:50Z</dcterms:created>
  <dcterms:modified xsi:type="dcterms:W3CDTF">2024-08-19T15:05:10Z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0x010100342A58B6ABE43E4AA4B87B07F30100F6</vt:lpwstr>
  </property>
</Properties>
</file>